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D:\3. 유가희 회사\01. 자격검정센터\2024_자검\01. 출제\01. 출제\11. ITQ_8월_정기\10. 기출공지\104_엑셀\"/>
    </mc:Choice>
  </mc:AlternateContent>
  <xr:revisionPtr revIDLastSave="0" documentId="13_ncr:1_{BE8F9A4A-253E-4033-A2F0-C56117C5805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제1작업" sheetId="29" r:id="rId1"/>
    <sheet name="제2작업" sheetId="24" r:id="rId2"/>
    <sheet name="제3작업" sheetId="26" r:id="rId3"/>
    <sheet name="제4작업" sheetId="32" r:id="rId4"/>
  </sheets>
  <definedNames>
    <definedName name="_xlnm._FilterDatabase" localSheetId="1" hidden="1">제2작업!$B$2:$H$10</definedName>
    <definedName name="_xlnm.Criteria" localSheetId="1">제2작업!$B$14:$C$16</definedName>
    <definedName name="_xlnm.Extract" localSheetId="1">제2작업!$B$18:$E$18</definedName>
    <definedName name="작업일">제1작업!$H$5:$H$12</definedName>
  </definedNames>
  <calcPr calcId="191029"/>
  <pivotCaches>
    <pivotCache cacheId="0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" i="29" l="1"/>
  <c r="I6" i="29"/>
  <c r="I7" i="29"/>
  <c r="I8" i="29"/>
  <c r="I9" i="29"/>
  <c r="I10" i="29"/>
  <c r="I11" i="29"/>
  <c r="I12" i="29"/>
  <c r="J13" i="29"/>
  <c r="E14" i="29"/>
  <c r="J14" i="29"/>
  <c r="E13" i="29"/>
  <c r="J6" i="29"/>
  <c r="J9" i="29"/>
  <c r="J12" i="29"/>
  <c r="J5" i="29"/>
  <c r="J7" i="29"/>
  <c r="J10" i="29"/>
  <c r="J11" i="29"/>
  <c r="J8" i="29"/>
</calcChain>
</file>

<file path=xl/sharedStrings.xml><?xml version="1.0" encoding="utf-8"?>
<sst xmlns="http://schemas.openxmlformats.org/spreadsheetml/2006/main" count="125" uniqueCount="50">
  <si>
    <t>총합계</t>
  </si>
  <si>
    <t>***</t>
  </si>
  <si>
    <t>계약코드</t>
  </si>
  <si>
    <t>고객사</t>
  </si>
  <si>
    <t>팀명</t>
  </si>
  <si>
    <t>작업인원
(명)</t>
  </si>
  <si>
    <t>입찰금액</t>
  </si>
  <si>
    <t>작업일</t>
  </si>
  <si>
    <t>순위</t>
  </si>
  <si>
    <t>인건비
합계</t>
  </si>
  <si>
    <t>천호물산</t>
  </si>
  <si>
    <t>영업1팀</t>
  </si>
  <si>
    <t>종로물산</t>
  </si>
  <si>
    <t>영업2팀</t>
  </si>
  <si>
    <t>낙원물산</t>
  </si>
  <si>
    <t>영업3팀</t>
  </si>
  <si>
    <t>금호물산</t>
  </si>
  <si>
    <t>한남산업</t>
  </si>
  <si>
    <t>강남실업</t>
  </si>
  <si>
    <t>강북실업</t>
  </si>
  <si>
    <t>양재산업</t>
  </si>
  <si>
    <t>영업1팀 계약 건수</t>
  </si>
  <si>
    <t>APM-31</t>
    <phoneticPr fontId="2" type="noConversion"/>
  </si>
  <si>
    <t>FEM-42</t>
    <phoneticPr fontId="2" type="noConversion"/>
  </si>
  <si>
    <t>APM-32</t>
    <phoneticPr fontId="2" type="noConversion"/>
  </si>
  <si>
    <t>AUM-41</t>
    <phoneticPr fontId="2" type="noConversion"/>
  </si>
  <si>
    <t>APM-52</t>
    <phoneticPr fontId="2" type="noConversion"/>
  </si>
  <si>
    <t>JUM-21</t>
    <phoneticPr fontId="2" type="noConversion"/>
  </si>
  <si>
    <t>NOM-31</t>
    <phoneticPr fontId="2" type="noConversion"/>
  </si>
  <si>
    <t>MAM-42</t>
    <phoneticPr fontId="2" type="noConversion"/>
  </si>
  <si>
    <t>담당자</t>
    <phoneticPr fontId="2" type="noConversion"/>
  </si>
  <si>
    <t>천의진</t>
    <phoneticPr fontId="2" type="noConversion"/>
  </si>
  <si>
    <t>김은희</t>
    <phoneticPr fontId="2" type="noConversion"/>
  </si>
  <si>
    <t>정한주</t>
    <phoneticPr fontId="2" type="noConversion"/>
  </si>
  <si>
    <t>구경준</t>
    <phoneticPr fontId="2" type="noConversion"/>
  </si>
  <si>
    <t>채선영</t>
    <phoneticPr fontId="2" type="noConversion"/>
  </si>
  <si>
    <t>추한진</t>
    <phoneticPr fontId="2" type="noConversion"/>
  </si>
  <si>
    <t>정윤옥</t>
    <phoneticPr fontId="2" type="noConversion"/>
  </si>
  <si>
    <t>배현진</t>
    <phoneticPr fontId="2" type="noConversion"/>
  </si>
  <si>
    <t>가장 빠른 작업일</t>
    <phoneticPr fontId="2" type="noConversion"/>
  </si>
  <si>
    <t>입찰금액</t>
    <phoneticPr fontId="2" type="noConversion"/>
  </si>
  <si>
    <t>영업3팀 입찰금액 평균</t>
    <phoneticPr fontId="2" type="noConversion"/>
  </si>
  <si>
    <t>팀명</t>
    <phoneticPr fontId="2" type="noConversion"/>
  </si>
  <si>
    <t>영업3팀</t>
    <phoneticPr fontId="2" type="noConversion"/>
  </si>
  <si>
    <t>&gt;=6</t>
    <phoneticPr fontId="2" type="noConversion"/>
  </si>
  <si>
    <t>개수 : 고객사</t>
  </si>
  <si>
    <t>1-1000000</t>
  </si>
  <si>
    <t>1000001-2000000</t>
  </si>
  <si>
    <t>2000001-3000000</t>
  </si>
  <si>
    <t>평균 : 작업인원(명)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</si>
</sst>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76" formatCode="#,##0&quot;원&quot;"/>
  </numFmts>
  <fonts count="5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굴림"/>
      <family val="3"/>
      <charset val="129"/>
    </font>
    <font>
      <sz val="10"/>
      <color theme="1"/>
      <name val="굴림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64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2" borderId="10" xfId="0" applyFont="1" applyFill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 wrapText="1"/>
    </xf>
    <xf numFmtId="0" fontId="3" fillId="0" borderId="3" xfId="1" quotePrefix="1" applyNumberFormat="1" applyFont="1" applyBorder="1" applyAlignment="1">
      <alignment horizontal="center" vertical="center"/>
    </xf>
    <xf numFmtId="0" fontId="3" fillId="0" borderId="1" xfId="1" quotePrefix="1" applyNumberFormat="1" applyFont="1" applyBorder="1" applyAlignment="1">
      <alignment horizontal="center" vertical="center"/>
    </xf>
    <xf numFmtId="0" fontId="3" fillId="0" borderId="10" xfId="1" quotePrefix="1" applyNumberFormat="1" applyFont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 wrapText="1"/>
    </xf>
    <xf numFmtId="41" fontId="3" fillId="0" borderId="0" xfId="0" applyNumberFormat="1" applyFont="1">
      <alignment vertical="center"/>
    </xf>
    <xf numFmtId="41" fontId="3" fillId="0" borderId="11" xfId="1" quotePrefix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176" fontId="0" fillId="0" borderId="0" xfId="0" applyNumberFormat="1" applyAlignment="1">
      <alignment horizontal="left" vertical="center"/>
    </xf>
    <xf numFmtId="0" fontId="0" fillId="0" borderId="0" xfId="0" pivotButton="1" applyAlignment="1">
      <alignment horizontal="center" vertical="center"/>
    </xf>
    <xf numFmtId="176" fontId="3" fillId="0" borderId="0" xfId="0" applyNumberFormat="1" applyFont="1">
      <alignment vertical="center"/>
    </xf>
    <xf numFmtId="14" fontId="3" fillId="0" borderId="0" xfId="0" applyNumberFormat="1" applyFont="1">
      <alignment vertical="center"/>
    </xf>
    <xf numFmtId="14" fontId="3" fillId="0" borderId="3" xfId="1" applyNumberFormat="1" applyFont="1" applyBorder="1" applyAlignment="1">
      <alignment horizontal="center" vertical="center"/>
    </xf>
    <xf numFmtId="14" fontId="3" fillId="0" borderId="1" xfId="1" applyNumberFormat="1" applyFont="1" applyBorder="1" applyAlignment="1">
      <alignment horizontal="center" vertical="center"/>
    </xf>
    <xf numFmtId="14" fontId="3" fillId="0" borderId="10" xfId="1" applyNumberFormat="1" applyFont="1" applyBorder="1" applyAlignment="1">
      <alignment horizontal="center" vertical="center"/>
    </xf>
    <xf numFmtId="41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41" fontId="3" fillId="0" borderId="3" xfId="1" applyFont="1" applyBorder="1" applyAlignment="1">
      <alignment horizontal="center" vertical="center"/>
    </xf>
    <xf numFmtId="41" fontId="3" fillId="0" borderId="1" xfId="1" applyFont="1" applyBorder="1" applyAlignment="1">
      <alignment horizontal="center" vertical="center"/>
    </xf>
    <xf numFmtId="41" fontId="3" fillId="0" borderId="10" xfId="1" applyFont="1" applyBorder="1" applyAlignment="1">
      <alignment horizontal="center" vertical="center"/>
    </xf>
    <xf numFmtId="41" fontId="3" fillId="0" borderId="4" xfId="1" quotePrefix="1" applyFont="1" applyBorder="1" applyAlignment="1">
      <alignment horizontal="center" vertical="center"/>
    </xf>
    <xf numFmtId="41" fontId="3" fillId="0" borderId="6" xfId="1" quotePrefix="1" applyFont="1" applyBorder="1" applyAlignment="1">
      <alignment horizontal="center" vertical="center"/>
    </xf>
    <xf numFmtId="0" fontId="4" fillId="0" borderId="0" xfId="0" applyFont="1">
      <alignment vertical="center"/>
    </xf>
    <xf numFmtId="14" fontId="3" fillId="0" borderId="15" xfId="1" quotePrefix="1" applyNumberFormat="1" applyFont="1" applyBorder="1" applyAlignment="1">
      <alignment horizontal="center" vertical="center"/>
    </xf>
    <xf numFmtId="176" fontId="3" fillId="0" borderId="3" xfId="1" applyNumberFormat="1" applyFont="1" applyBorder="1" applyAlignment="1">
      <alignment horizontal="right" vertical="center"/>
    </xf>
    <xf numFmtId="176" fontId="3" fillId="0" borderId="1" xfId="1" applyNumberFormat="1" applyFont="1" applyBorder="1" applyAlignment="1">
      <alignment horizontal="right" vertical="center"/>
    </xf>
    <xf numFmtId="176" fontId="3" fillId="0" borderId="10" xfId="1" applyNumberFormat="1" applyFont="1" applyBorder="1" applyAlignment="1">
      <alignment horizontal="right" vertical="center"/>
    </xf>
    <xf numFmtId="41" fontId="3" fillId="0" borderId="10" xfId="1" quotePrefix="1" applyFont="1" applyBorder="1" applyAlignment="1">
      <alignment horizontal="right" vertical="center"/>
    </xf>
    <xf numFmtId="41" fontId="3" fillId="0" borderId="16" xfId="1" quotePrefix="1" applyFont="1" applyBorder="1" applyAlignment="1">
      <alignment horizontal="right" vertical="center"/>
    </xf>
    <xf numFmtId="41" fontId="3" fillId="0" borderId="11" xfId="1" quotePrefix="1" applyFont="1" applyBorder="1" applyAlignment="1">
      <alignment horizontal="right" vertical="center"/>
    </xf>
    <xf numFmtId="176" fontId="3" fillId="0" borderId="1" xfId="1" applyNumberFormat="1" applyFont="1" applyFill="1" applyBorder="1" applyAlignment="1">
      <alignment horizontal="right" vertical="center"/>
    </xf>
    <xf numFmtId="0" fontId="3" fillId="0" borderId="19" xfId="0" applyFont="1" applyBorder="1" applyAlignment="1">
      <alignment horizontal="center" vertical="center"/>
    </xf>
    <xf numFmtId="14" fontId="3" fillId="0" borderId="20" xfId="1" applyNumberFormat="1" applyFont="1" applyFill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176" fontId="3" fillId="0" borderId="25" xfId="1" applyNumberFormat="1" applyFont="1" applyFill="1" applyBorder="1" applyAlignment="1">
      <alignment horizontal="right" vertical="center"/>
    </xf>
    <xf numFmtId="14" fontId="3" fillId="0" borderId="26" xfId="1" applyNumberFormat="1" applyFont="1" applyFill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2">
    <cellStyle name="쉼표 [0]" xfId="1" builtinId="6"/>
    <cellStyle name="표준" xfId="0" builtinId="0"/>
  </cellStyles>
  <dxfs count="9">
    <dxf>
      <font>
        <b/>
        <i val="0"/>
        <color rgb="FF0070C0"/>
      </font>
    </dxf>
    <dxf>
      <font>
        <b/>
        <i val="0"/>
        <color rgb="FF0070C0"/>
      </font>
    </dxf>
    <dxf>
      <numFmt numFmtId="33" formatCode="_-* #,##0_-;\-* #,##0_-;_-* &quot;-&quot;_-;_-@_-"/>
    </dxf>
    <dxf>
      <alignment horizontal="center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scheme val="none"/>
      </font>
      <numFmt numFmtId="19" formatCode="yyyy/mm/dd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scheme val="none"/>
      </font>
      <numFmt numFmtId="176" formatCode="#,##0&quot;원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medium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chartsheet" Target="chartsheets/sheet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r>
              <a:rPr lang="ko-KR" altLang="en-US" sz="2000" b="1"/>
              <a:t>영업</a:t>
            </a:r>
            <a:r>
              <a:rPr lang="en-US" altLang="ko-KR" sz="2000" b="1"/>
              <a:t>1</a:t>
            </a:r>
            <a:r>
              <a:rPr lang="ko-KR" altLang="en-US" sz="2000" b="1"/>
              <a:t>팀 및 영업</a:t>
            </a:r>
            <a:r>
              <a:rPr lang="en-US" altLang="ko-KR" sz="2000" b="1"/>
              <a:t>2</a:t>
            </a:r>
            <a:r>
              <a:rPr lang="ko-KR" altLang="en-US" sz="2000" b="1"/>
              <a:t>팀 물류 계약 현황</a:t>
            </a:r>
            <a:endParaRPr lang="ko-KR" sz="2000" b="1"/>
          </a:p>
        </c:rich>
      </c:tx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작업인원(명)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2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E6B-4715-B023-0DBEAB93A02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굴림" panose="020B0600000101010101" pitchFamily="50" charset="-127"/>
                    <a:ea typeface="굴림" panose="020B0600000101010101" pitchFamily="50" charset="-127"/>
                    <a:cs typeface="+mn-cs"/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(제1작업!$C$5:$C$7,제1작업!$C$9:$C$11)</c:f>
              <c:strCache>
                <c:ptCount val="6"/>
                <c:pt idx="0">
                  <c:v>금호물산</c:v>
                </c:pt>
                <c:pt idx="1">
                  <c:v>천호물산</c:v>
                </c:pt>
                <c:pt idx="2">
                  <c:v>한남산업</c:v>
                </c:pt>
                <c:pt idx="3">
                  <c:v>종로물산</c:v>
                </c:pt>
                <c:pt idx="4">
                  <c:v>강남실업</c:v>
                </c:pt>
                <c:pt idx="5">
                  <c:v>강북실업</c:v>
                </c:pt>
              </c:strCache>
            </c:strRef>
          </c:cat>
          <c:val>
            <c:numRef>
              <c:f>(제1작업!$F$5:$F$7,제1작업!$F$9:$F$11)</c:f>
              <c:numCache>
                <c:formatCode>_(* #,##0_);_(* \(#,##0\);_(* "-"_);_(@_)</c:formatCode>
                <c:ptCount val="6"/>
                <c:pt idx="0">
                  <c:v>5</c:v>
                </c:pt>
                <c:pt idx="1">
                  <c:v>4</c:v>
                </c:pt>
                <c:pt idx="2">
                  <c:v>7</c:v>
                </c:pt>
                <c:pt idx="3">
                  <c:v>6</c:v>
                </c:pt>
                <c:pt idx="4">
                  <c:v>3</c:v>
                </c:pt>
                <c:pt idx="5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E6B-4715-B023-0DBEAB93A0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1629554975"/>
        <c:axId val="1629554559"/>
      </c:barChart>
      <c:lineChart>
        <c:grouping val="standard"/>
        <c:varyColors val="0"/>
        <c:ser>
          <c:idx val="1"/>
          <c:order val="1"/>
          <c:tx>
            <c:strRef>
              <c:f>제1작업!$G$4</c:f>
              <c:strCache>
                <c:ptCount val="1"/>
                <c:pt idx="0">
                  <c:v>입찰금액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square"/>
            <c:size val="10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(제1작업!$C$5:$C$7,제1작업!$C$9:$C$11)</c:f>
              <c:strCache>
                <c:ptCount val="6"/>
                <c:pt idx="0">
                  <c:v>금호물산</c:v>
                </c:pt>
                <c:pt idx="1">
                  <c:v>천호물산</c:v>
                </c:pt>
                <c:pt idx="2">
                  <c:v>한남산업</c:v>
                </c:pt>
                <c:pt idx="3">
                  <c:v>종로물산</c:v>
                </c:pt>
                <c:pt idx="4">
                  <c:v>강남실업</c:v>
                </c:pt>
                <c:pt idx="5">
                  <c:v>강북실업</c:v>
                </c:pt>
              </c:strCache>
            </c:strRef>
          </c:cat>
          <c:val>
            <c:numRef>
              <c:f>(제1작업!$G$5:$G$7,제1작업!$G$9:$G$11)</c:f>
              <c:numCache>
                <c:formatCode>#,##0"원"</c:formatCode>
                <c:ptCount val="6"/>
                <c:pt idx="0">
                  <c:v>1900000</c:v>
                </c:pt>
                <c:pt idx="1">
                  <c:v>1400000</c:v>
                </c:pt>
                <c:pt idx="2">
                  <c:v>2500000</c:v>
                </c:pt>
                <c:pt idx="3">
                  <c:v>2000000</c:v>
                </c:pt>
                <c:pt idx="4">
                  <c:v>900000</c:v>
                </c:pt>
                <c:pt idx="5">
                  <c:v>1200000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E6B-4715-B023-0DBEAB93A0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36712831"/>
        <c:axId val="1636711167"/>
      </c:lineChart>
      <c:catAx>
        <c:axId val="16295549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1629554559"/>
        <c:crosses val="autoZero"/>
        <c:auto val="1"/>
        <c:lblAlgn val="ctr"/>
        <c:lblOffset val="100"/>
        <c:noMultiLvlLbl val="0"/>
      </c:catAx>
      <c:valAx>
        <c:axId val="16295545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prstDash val="dash"/>
              <a:round/>
            </a:ln>
            <a:effectLst/>
          </c:spPr>
        </c:majorGridlines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1629554975"/>
        <c:crosses val="autoZero"/>
        <c:crossBetween val="between"/>
      </c:valAx>
      <c:valAx>
        <c:axId val="1636711167"/>
        <c:scaling>
          <c:orientation val="minMax"/>
        </c:scaling>
        <c:delete val="0"/>
        <c:axPos val="r"/>
        <c:numFmt formatCode="#,##0&quot;원&quot;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1636712831"/>
        <c:crosses val="max"/>
        <c:crossBetween val="between"/>
        <c:majorUnit val="1000000"/>
      </c:valAx>
      <c:catAx>
        <c:axId val="1636712831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636711167"/>
        <c:crosses val="autoZero"/>
        <c:auto val="1"/>
        <c:lblAlgn val="ctr"/>
        <c:lblOffset val="100"/>
        <c:noMultiLvlLbl val="0"/>
      </c:catAx>
      <c:spPr>
        <a:solidFill>
          <a:schemeClr val="bg1"/>
        </a:solid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defRPr>
          </a:pPr>
          <a:endParaRPr lang="ko-K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blipFill>
      <a:blip xmlns:r="http://schemas.openxmlformats.org/officeDocument/2006/relationships" r:embed="rId3"/>
      <a:tile tx="0" ty="0" sx="100000" sy="100000" flip="none" algn="tl"/>
    </a:blip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solidFill>
            <a:schemeClr val="tx1"/>
          </a:solidFill>
          <a:latin typeface="굴림" panose="020B0600000101010101" pitchFamily="50" charset="-127"/>
          <a:ea typeface="굴림" panose="020B0600000101010101" pitchFamily="50" charset="-127"/>
        </a:defRPr>
      </a:pPr>
      <a:endParaRPr lang="ko-KR"/>
    </a:p>
  </c:txPr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/>
  <sheetViews>
    <sheetView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419100</xdr:colOff>
      <xdr:row>0</xdr:row>
      <xdr:rowOff>60325</xdr:rowOff>
    </xdr:from>
    <xdr:to>
      <xdr:col>10</xdr:col>
      <xdr:colOff>9525</xdr:colOff>
      <xdr:row>2</xdr:row>
      <xdr:rowOff>227965</xdr:rowOff>
    </xdr:to>
    <xdr:pic>
      <xdr:nvPicPr>
        <xdr:cNvPr id="5" name="Picture 3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762625" y="60325"/>
          <a:ext cx="2343150" cy="739140"/>
        </a:xfrm>
        <a:prstGeom prst="rect">
          <a:avLst/>
        </a:prstGeom>
        <a:solidFill>
          <a:schemeClr val="bg1"/>
        </a:solidFill>
      </xdr:spPr>
    </xdr:pic>
    <xdr:clientData/>
  </xdr:twoCellAnchor>
  <xdr:twoCellAnchor>
    <xdr:from>
      <xdr:col>1</xdr:col>
      <xdr:colOff>12699</xdr:colOff>
      <xdr:row>0</xdr:row>
      <xdr:rowOff>107950</xdr:rowOff>
    </xdr:from>
    <xdr:to>
      <xdr:col>7</xdr:col>
      <xdr:colOff>158750</xdr:colOff>
      <xdr:row>2</xdr:row>
      <xdr:rowOff>190500</xdr:rowOff>
    </xdr:to>
    <xdr:sp macro="" textlink="">
      <xdr:nvSpPr>
        <xdr:cNvPr id="2" name="사다리꼴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33349" y="107950"/>
          <a:ext cx="5822951" cy="654050"/>
        </a:xfrm>
        <a:prstGeom prst="trapezoid">
          <a:avLst/>
        </a:prstGeom>
        <a:solidFill>
          <a:srgbClr val="FFFF00"/>
        </a:solidFill>
        <a:effectLst>
          <a:outerShdw blurRad="50800" dist="38100" algn="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ctr"/>
          <a:r>
            <a:rPr lang="ko-KR" altLang="en-US" sz="2400" b="1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하반기 물류 계약 현황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0.53327</cdr:x>
      <cdr:y>0.14834</cdr:y>
    </cdr:from>
    <cdr:to>
      <cdr:x>0.66442</cdr:x>
      <cdr:y>0.23487</cdr:y>
    </cdr:to>
    <cdr:sp macro="" textlink="">
      <cdr:nvSpPr>
        <cdr:cNvPr id="2" name="말풍선: 모서리가 둥근 사각형 1">
          <a:extLst xmlns:a="http://schemas.openxmlformats.org/drawingml/2006/main">
            <a:ext uri="{FF2B5EF4-FFF2-40B4-BE49-F238E27FC236}">
              <a16:creationId xmlns:a16="http://schemas.microsoft.com/office/drawing/2014/main" id="{56591C10-3CA0-4634-8CB5-FBB6668ADA4A}"/>
            </a:ext>
          </a:extLst>
        </cdr:cNvPr>
        <cdr:cNvSpPr/>
      </cdr:nvSpPr>
      <cdr:spPr>
        <a:xfrm xmlns:a="http://schemas.openxmlformats.org/drawingml/2006/main">
          <a:off x="4955628" y="900386"/>
          <a:ext cx="1218781" cy="525213"/>
        </a:xfrm>
        <a:prstGeom xmlns:a="http://schemas.openxmlformats.org/drawingml/2006/main" prst="wedgeRoundRectCallout">
          <a:avLst>
            <a:gd name="adj1" fmla="val -113377"/>
            <a:gd name="adj2" fmla="val -32101"/>
            <a:gd name="adj3" fmla="val 16667"/>
          </a:avLst>
        </a:prstGeom>
        <a:solidFill xmlns:a="http://schemas.openxmlformats.org/drawingml/2006/main">
          <a:schemeClr val="bg1"/>
        </a:solidFill>
        <a:ln xmlns:a="http://schemas.openxmlformats.org/drawingml/2006/main" w="6350"/>
      </cdr:spPr>
      <cdr:style>
        <a:lnRef xmlns:a="http://schemas.openxmlformats.org/drawingml/2006/main" idx="2">
          <a:schemeClr val="accent1">
            <a:shade val="15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ko-KR" altLang="en-US" b="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</a:rPr>
            <a:t>최대 입찰금액</a:t>
          </a:r>
          <a:endParaRPr lang="ko-KR" b="0">
            <a:solidFill>
              <a:schemeClr val="tx1"/>
            </a:solidFill>
            <a:latin typeface="굴림" panose="020B0600000101010101" pitchFamily="50" charset="-127"/>
            <a:ea typeface="굴림" panose="020B0600000101010101" pitchFamily="50" charset="-127"/>
          </a:endParaRPr>
        </a:p>
      </cdr:txBody>
    </cdr:sp>
  </cdr:relSizeAnchor>
</c:userShape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user" refreshedDate="45462.292592824073" createdVersion="7" refreshedVersion="7" minRefreshableVersion="3" recordCount="8" xr:uid="{00000000-000A-0000-FFFF-FFFF03000000}">
  <cacheSource type="worksheet">
    <worksheetSource ref="B4:H12" sheet="제1작업"/>
  </cacheSource>
  <cacheFields count="7">
    <cacheField name="계약코드" numFmtId="0">
      <sharedItems/>
    </cacheField>
    <cacheField name="고객사" numFmtId="0">
      <sharedItems/>
    </cacheField>
    <cacheField name="팀명" numFmtId="0">
      <sharedItems count="3">
        <s v="영업1팀"/>
        <s v="영업3팀"/>
        <s v="영업2팀"/>
      </sharedItems>
    </cacheField>
    <cacheField name="담당자" numFmtId="41">
      <sharedItems/>
    </cacheField>
    <cacheField name="작업인원_x000a_(명)" numFmtId="41">
      <sharedItems containsSemiMixedTypes="0" containsString="0" containsNumber="1" containsInteger="1" minValue="3" maxValue="7"/>
    </cacheField>
    <cacheField name="입찰금액" numFmtId="176">
      <sharedItems containsSemiMixedTypes="0" containsString="0" containsNumber="1" containsInteger="1" minValue="900000" maxValue="2500000" count="8">
        <n v="1900000"/>
        <n v="1400000"/>
        <n v="2500000"/>
        <n v="1600000"/>
        <n v="2000000"/>
        <n v="900000"/>
        <n v="1200000"/>
        <n v="1700000"/>
      </sharedItems>
      <fieldGroup base="5">
        <rangePr autoStart="0" startNum="1" endNum="2500000" groupInterval="1000000"/>
        <groupItems count="5">
          <s v="&lt;1"/>
          <s v="1-1000000"/>
          <s v="1000001-2000000"/>
          <s v="2000001-3000000"/>
          <s v="&gt;3000001"/>
        </groupItems>
      </fieldGroup>
    </cacheField>
    <cacheField name="작업일" numFmtId="14">
      <sharedItems containsSemiMixedTypes="0" containsNonDate="0" containsDate="1" containsString="0" minDate="2024-09-11T00:00:00" maxDate="2024-11-1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">
  <r>
    <s v="AUM-41"/>
    <s v="금호물산"/>
    <x v="0"/>
    <s v="구경준"/>
    <n v="5"/>
    <x v="0"/>
    <d v="2024-09-19T00:00:00"/>
  </r>
  <r>
    <s v="APM-31"/>
    <s v="천호물산"/>
    <x v="0"/>
    <s v="천의진"/>
    <n v="4"/>
    <x v="1"/>
    <d v="2024-11-08T00:00:00"/>
  </r>
  <r>
    <s v="APM-52"/>
    <s v="한남산업"/>
    <x v="0"/>
    <s v="채선영"/>
    <n v="7"/>
    <x v="2"/>
    <d v="2024-09-15T00:00:00"/>
  </r>
  <r>
    <s v="MAM-42"/>
    <s v="양재산업"/>
    <x v="1"/>
    <s v="배현진"/>
    <n v="6"/>
    <x v="3"/>
    <d v="2024-10-12T00:00:00"/>
  </r>
  <r>
    <s v="FEM-42"/>
    <s v="종로물산"/>
    <x v="2"/>
    <s v="김은희"/>
    <n v="6"/>
    <x v="4"/>
    <d v="2024-09-11T00:00:00"/>
  </r>
  <r>
    <s v="JUM-21"/>
    <s v="강남실업"/>
    <x v="2"/>
    <s v="추한진"/>
    <n v="3"/>
    <x v="5"/>
    <d v="2024-10-14T00:00:00"/>
  </r>
  <r>
    <s v="NOM-31"/>
    <s v="강북실업"/>
    <x v="2"/>
    <s v="정윤옥"/>
    <n v="4"/>
    <x v="6"/>
    <d v="2024-11-10T00:00:00"/>
  </r>
  <r>
    <s v="APM-32"/>
    <s v="낙원물산"/>
    <x v="1"/>
    <s v="정한주"/>
    <n v="5"/>
    <x v="7"/>
    <d v="2024-10-13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500-000000000000}" name="피벗 테이블1" cacheId="0" applyNumberFormats="0" applyBorderFormats="0" applyFontFormats="0" applyPatternFormats="0" applyAlignmentFormats="0" applyWidthHeightFormats="1" dataCaption="값" missingCaption="***" updatedVersion="7" minRefreshableVersion="3" useAutoFormatting="1" colGrandTotals="0" itemPrintTitles="1" mergeItem="1" createdVersion="7" indent="0" outline="1" outlineData="1" multipleFieldFilters="0" rowHeaderCaption="입찰금액" colHeaderCaption="팀명">
  <location ref="B2:H8" firstHeaderRow="1" firstDataRow="3" firstDataCol="1"/>
  <pivotFields count="7">
    <pivotField showAll="0"/>
    <pivotField dataField="1" showAll="0"/>
    <pivotField axis="axisCol" showAll="0" sortType="descending">
      <items count="4">
        <item x="1"/>
        <item x="2"/>
        <item x="0"/>
        <item t="default"/>
      </items>
    </pivotField>
    <pivotField showAll="0"/>
    <pivotField dataField="1" numFmtId="41" showAll="0"/>
    <pivotField axis="axisRow" numFmtId="176" showAll="0">
      <items count="6">
        <item x="0"/>
        <item x="1"/>
        <item x="2"/>
        <item x="3"/>
        <item x="4"/>
        <item t="default"/>
      </items>
    </pivotField>
    <pivotField numFmtId="14" showAll="0"/>
  </pivotFields>
  <rowFields count="1">
    <field x="5"/>
  </rowFields>
  <rowItems count="4">
    <i>
      <x v="1"/>
    </i>
    <i>
      <x v="2"/>
    </i>
    <i>
      <x v="3"/>
    </i>
    <i t="grand">
      <x/>
    </i>
  </rowItems>
  <colFields count="2">
    <field x="2"/>
    <field x="-2"/>
  </colFields>
  <colItems count="6">
    <i>
      <x/>
      <x/>
    </i>
    <i r="1" i="1">
      <x v="1"/>
    </i>
    <i>
      <x v="1"/>
      <x/>
    </i>
    <i r="1" i="1">
      <x v="1"/>
    </i>
    <i>
      <x v="2"/>
      <x/>
    </i>
    <i r="1" i="1">
      <x v="1"/>
    </i>
  </colItems>
  <dataFields count="2">
    <dataField name="개수 : 고객사" fld="1" subtotal="count" baseField="0" baseItem="0"/>
    <dataField name="평균 : 작업인원(명)" fld="4" subtotal="average" baseField="5" baseItem="0"/>
  </dataFields>
  <formats count="2">
    <format dxfId="3">
      <pivotArea outline="0" collapsedLevelsAreSubtotals="1" fieldPosition="0"/>
    </format>
    <format dxfId="2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표1" displayName="표1" ref="B18:E22" totalsRowShown="0" tableBorderDxfId="8">
  <autoFilter ref="B18:E22" xr:uid="{00000000-0009-0000-0100-000001000000}"/>
  <tableColumns count="4">
    <tableColumn id="1" xr3:uid="{00000000-0010-0000-0000-000001000000}" name="계약코드" dataDxfId="7"/>
    <tableColumn id="2" xr3:uid="{00000000-0010-0000-0000-000002000000}" name="고객사" dataDxfId="6"/>
    <tableColumn id="3" xr3:uid="{00000000-0010-0000-0000-000003000000}" name="입찰금액" dataDxfId="5" dataCellStyle="쉼표 [0]"/>
    <tableColumn id="4" xr3:uid="{00000000-0010-0000-0000-000004000000}" name="작업일" dataDxfId="4" dataCellStyle="쉼표 [0]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131"/>
  <sheetViews>
    <sheetView tabSelected="1" zoomScaleNormal="100" workbookViewId="0">
      <selection activeCell="I24" sqref="I24"/>
    </sheetView>
  </sheetViews>
  <sheetFormatPr defaultColWidth="9" defaultRowHeight="13.5" x14ac:dyDescent="0.3"/>
  <cols>
    <col min="1" max="1" width="1.625" style="34" customWidth="1"/>
    <col min="2" max="4" width="11" style="1" customWidth="1"/>
    <col min="5" max="5" width="12.625" style="1" customWidth="1"/>
    <col min="6" max="6" width="10.5" style="1" customWidth="1"/>
    <col min="7" max="7" width="12.375" style="1" customWidth="1"/>
    <col min="8" max="8" width="13.75" style="1" customWidth="1"/>
    <col min="9" max="9" width="11.25" style="1" customWidth="1"/>
    <col min="10" max="10" width="11.125" style="1" customWidth="1"/>
    <col min="11" max="12" width="11.75" style="1" bestFit="1" customWidth="1"/>
    <col min="13" max="13" width="9" style="1"/>
    <col min="14" max="14" width="10.375" style="1" bestFit="1" customWidth="1"/>
    <col min="15" max="16384" width="9" style="1"/>
  </cols>
  <sheetData>
    <row r="1" spans="2:12" ht="22.5" customHeight="1" x14ac:dyDescent="0.3"/>
    <row r="2" spans="2:12" ht="22.5" customHeight="1" x14ac:dyDescent="0.3"/>
    <row r="3" spans="2:12" ht="22.5" customHeight="1" thickBot="1" x14ac:dyDescent="0.35"/>
    <row r="4" spans="2:12" ht="29.25" customHeight="1" thickBot="1" x14ac:dyDescent="0.35">
      <c r="B4" s="5" t="s">
        <v>2</v>
      </c>
      <c r="C4" s="6" t="s">
        <v>3</v>
      </c>
      <c r="D4" s="6" t="s">
        <v>4</v>
      </c>
      <c r="E4" s="7" t="s">
        <v>30</v>
      </c>
      <c r="F4" s="7" t="s">
        <v>5</v>
      </c>
      <c r="G4" s="7" t="s">
        <v>6</v>
      </c>
      <c r="H4" s="7" t="s">
        <v>7</v>
      </c>
      <c r="I4" s="6" t="s">
        <v>8</v>
      </c>
      <c r="J4" s="11" t="s">
        <v>9</v>
      </c>
    </row>
    <row r="5" spans="2:12" ht="18.75" customHeight="1" x14ac:dyDescent="0.3">
      <c r="B5" s="14" t="s">
        <v>25</v>
      </c>
      <c r="C5" s="15" t="s">
        <v>16</v>
      </c>
      <c r="D5" s="15" t="s">
        <v>11</v>
      </c>
      <c r="E5" s="29" t="s">
        <v>34</v>
      </c>
      <c r="F5" s="29">
        <v>5</v>
      </c>
      <c r="G5" s="36">
        <v>1900000</v>
      </c>
      <c r="H5" s="23">
        <v>45554</v>
      </c>
      <c r="I5" s="8">
        <f t="shared" ref="I5:I12" si="0">IF(_xlfn.RANK.EQ(G5,$G$5:$G$12)&lt;=3,_xlfn.RANK.EQ(G5,$G$5:$G$12)," ")</f>
        <v>3</v>
      </c>
      <c r="J5" s="32">
        <f t="shared" ref="J5:J12" si="1">MID(B5,5,1)*150000</f>
        <v>600000</v>
      </c>
      <c r="L5" s="12"/>
    </row>
    <row r="6" spans="2:12" ht="18.75" customHeight="1" x14ac:dyDescent="0.3">
      <c r="B6" s="16" t="s">
        <v>22</v>
      </c>
      <c r="C6" s="17" t="s">
        <v>10</v>
      </c>
      <c r="D6" s="17" t="s">
        <v>11</v>
      </c>
      <c r="E6" s="30" t="s">
        <v>31</v>
      </c>
      <c r="F6" s="30">
        <v>4</v>
      </c>
      <c r="G6" s="37">
        <v>1400000</v>
      </c>
      <c r="H6" s="24">
        <v>45604</v>
      </c>
      <c r="I6" s="9" t="str">
        <f t="shared" si="0"/>
        <v xml:space="preserve"> </v>
      </c>
      <c r="J6" s="33">
        <f t="shared" si="1"/>
        <v>450000</v>
      </c>
      <c r="L6" s="12"/>
    </row>
    <row r="7" spans="2:12" ht="18.75" customHeight="1" x14ac:dyDescent="0.3">
      <c r="B7" s="16" t="s">
        <v>26</v>
      </c>
      <c r="C7" s="17" t="s">
        <v>17</v>
      </c>
      <c r="D7" s="17" t="s">
        <v>11</v>
      </c>
      <c r="E7" s="30" t="s">
        <v>35</v>
      </c>
      <c r="F7" s="30">
        <v>7</v>
      </c>
      <c r="G7" s="37">
        <v>2500000</v>
      </c>
      <c r="H7" s="24">
        <v>45550</v>
      </c>
      <c r="I7" s="9">
        <f t="shared" si="0"/>
        <v>1</v>
      </c>
      <c r="J7" s="33">
        <f t="shared" si="1"/>
        <v>750000</v>
      </c>
      <c r="L7" s="12"/>
    </row>
    <row r="8" spans="2:12" ht="18.75" customHeight="1" x14ac:dyDescent="0.3">
      <c r="B8" s="16" t="s">
        <v>29</v>
      </c>
      <c r="C8" s="17" t="s">
        <v>20</v>
      </c>
      <c r="D8" s="17" t="s">
        <v>15</v>
      </c>
      <c r="E8" s="30" t="s">
        <v>38</v>
      </c>
      <c r="F8" s="30">
        <v>6</v>
      </c>
      <c r="G8" s="37">
        <v>1600000</v>
      </c>
      <c r="H8" s="24">
        <v>45577</v>
      </c>
      <c r="I8" s="9" t="str">
        <f t="shared" si="0"/>
        <v xml:space="preserve"> </v>
      </c>
      <c r="J8" s="33">
        <f t="shared" si="1"/>
        <v>600000</v>
      </c>
      <c r="L8" s="12"/>
    </row>
    <row r="9" spans="2:12" ht="18.75" customHeight="1" x14ac:dyDescent="0.3">
      <c r="B9" s="16" t="s">
        <v>23</v>
      </c>
      <c r="C9" s="17" t="s">
        <v>12</v>
      </c>
      <c r="D9" s="17" t="s">
        <v>13</v>
      </c>
      <c r="E9" s="30" t="s">
        <v>32</v>
      </c>
      <c r="F9" s="30">
        <v>6</v>
      </c>
      <c r="G9" s="37">
        <v>2000000</v>
      </c>
      <c r="H9" s="24">
        <v>45546</v>
      </c>
      <c r="I9" s="9">
        <f t="shared" si="0"/>
        <v>2</v>
      </c>
      <c r="J9" s="33">
        <f t="shared" si="1"/>
        <v>600000</v>
      </c>
      <c r="L9" s="12"/>
    </row>
    <row r="10" spans="2:12" ht="18.75" customHeight="1" x14ac:dyDescent="0.3">
      <c r="B10" s="16" t="s">
        <v>27</v>
      </c>
      <c r="C10" s="17" t="s">
        <v>18</v>
      </c>
      <c r="D10" s="17" t="s">
        <v>13</v>
      </c>
      <c r="E10" s="30" t="s">
        <v>36</v>
      </c>
      <c r="F10" s="30">
        <v>3</v>
      </c>
      <c r="G10" s="37">
        <v>900000</v>
      </c>
      <c r="H10" s="24">
        <v>45579</v>
      </c>
      <c r="I10" s="9" t="str">
        <f t="shared" si="0"/>
        <v xml:space="preserve"> </v>
      </c>
      <c r="J10" s="33">
        <f t="shared" si="1"/>
        <v>300000</v>
      </c>
      <c r="L10" s="12"/>
    </row>
    <row r="11" spans="2:12" ht="18.75" customHeight="1" x14ac:dyDescent="0.3">
      <c r="B11" s="16" t="s">
        <v>28</v>
      </c>
      <c r="C11" s="17" t="s">
        <v>19</v>
      </c>
      <c r="D11" s="17" t="s">
        <v>13</v>
      </c>
      <c r="E11" s="30" t="s">
        <v>37</v>
      </c>
      <c r="F11" s="30">
        <v>4</v>
      </c>
      <c r="G11" s="37">
        <v>1200000</v>
      </c>
      <c r="H11" s="24">
        <v>45606</v>
      </c>
      <c r="I11" s="9" t="str">
        <f t="shared" si="0"/>
        <v xml:space="preserve"> </v>
      </c>
      <c r="J11" s="33">
        <f t="shared" si="1"/>
        <v>450000</v>
      </c>
      <c r="L11" s="12"/>
    </row>
    <row r="12" spans="2:12" ht="18.75" customHeight="1" thickBot="1" x14ac:dyDescent="0.35">
      <c r="B12" s="18" t="s">
        <v>24</v>
      </c>
      <c r="C12" s="3" t="s">
        <v>14</v>
      </c>
      <c r="D12" s="3" t="s">
        <v>15</v>
      </c>
      <c r="E12" s="31" t="s">
        <v>33</v>
      </c>
      <c r="F12" s="31">
        <v>5</v>
      </c>
      <c r="G12" s="38">
        <v>1700000</v>
      </c>
      <c r="H12" s="25">
        <v>45578</v>
      </c>
      <c r="I12" s="10" t="str">
        <f t="shared" si="0"/>
        <v xml:space="preserve"> </v>
      </c>
      <c r="J12" s="13">
        <f t="shared" si="1"/>
        <v>450000</v>
      </c>
      <c r="L12" s="12"/>
    </row>
    <row r="13" spans="2:12" ht="18.399999999999999" customHeight="1" x14ac:dyDescent="0.3">
      <c r="B13" s="53" t="s">
        <v>39</v>
      </c>
      <c r="C13" s="54"/>
      <c r="D13" s="55"/>
      <c r="E13" s="35">
        <f>MIN(작업일)</f>
        <v>45546</v>
      </c>
      <c r="F13" s="56"/>
      <c r="G13" s="58" t="s">
        <v>21</v>
      </c>
      <c r="H13" s="54"/>
      <c r="I13" s="55"/>
      <c r="J13" s="40" t="str">
        <f>DCOUNTA(B4:H12,3,D4:D5)&amp;"건"</f>
        <v>3건</v>
      </c>
    </row>
    <row r="14" spans="2:12" ht="18.399999999999999" customHeight="1" thickBot="1" x14ac:dyDescent="0.35">
      <c r="B14" s="59" t="s">
        <v>41</v>
      </c>
      <c r="C14" s="60"/>
      <c r="D14" s="61"/>
      <c r="E14" s="39">
        <f>SUMIF(D5:D12,"영업3팀",G5:G12)/COUNTIF(D5:D12,"영업3팀")</f>
        <v>1650000</v>
      </c>
      <c r="F14" s="57"/>
      <c r="G14" s="2" t="s">
        <v>3</v>
      </c>
      <c r="H14" s="3" t="s">
        <v>16</v>
      </c>
      <c r="I14" s="4" t="s">
        <v>40</v>
      </c>
      <c r="J14" s="41">
        <f>VLOOKUP(H14,C5:H12,5,0)</f>
        <v>1900000</v>
      </c>
    </row>
    <row r="17" spans="5:8" x14ac:dyDescent="0.3">
      <c r="E17" s="21"/>
    </row>
    <row r="20" spans="5:8" ht="15.4" customHeight="1" x14ac:dyDescent="0.3">
      <c r="H20" s="21"/>
    </row>
    <row r="22" spans="5:8" x14ac:dyDescent="0.3">
      <c r="G22" s="22"/>
    </row>
    <row r="44" spans="14:14" x14ac:dyDescent="0.3">
      <c r="N44" s="22"/>
    </row>
    <row r="131" spans="15:15" x14ac:dyDescent="0.3">
      <c r="O131" s="21"/>
    </row>
  </sheetData>
  <sortState xmlns:xlrd2="http://schemas.microsoft.com/office/spreadsheetml/2017/richdata2" ref="A5:O12">
    <sortCondition ref="A5:A12"/>
  </sortState>
  <mergeCells count="4">
    <mergeCell ref="B13:D13"/>
    <mergeCell ref="F13:F14"/>
    <mergeCell ref="G13:I13"/>
    <mergeCell ref="B14:D14"/>
  </mergeCells>
  <phoneticPr fontId="2" type="noConversion"/>
  <conditionalFormatting sqref="B5:J12">
    <cfRule type="expression" dxfId="1" priority="1">
      <formula>$G5&gt;=2000000</formula>
    </cfRule>
  </conditionalFormatting>
  <dataValidations disablePrompts="1" count="1">
    <dataValidation type="list" allowBlank="1" showInputMessage="1" showErrorMessage="1" sqref="H14" xr:uid="{00000000-0002-0000-0100-000000000000}">
      <formula1>$C$5:$C$12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H22"/>
  <sheetViews>
    <sheetView workbookViewId="0">
      <selection activeCell="G27" sqref="G27"/>
    </sheetView>
  </sheetViews>
  <sheetFormatPr defaultColWidth="8.75" defaultRowHeight="16.149999999999999" customHeight="1" x14ac:dyDescent="0.3"/>
  <cols>
    <col min="1" max="1" width="1.625" style="1" customWidth="1"/>
    <col min="2" max="4" width="11" style="1" customWidth="1"/>
    <col min="5" max="5" width="12.625" style="1" customWidth="1"/>
    <col min="6" max="6" width="10.5" style="1" customWidth="1"/>
    <col min="7" max="7" width="12.375" style="1" customWidth="1"/>
    <col min="8" max="8" width="13.75" style="1" customWidth="1"/>
    <col min="9" max="16384" width="8.75" style="1"/>
  </cols>
  <sheetData>
    <row r="1" spans="2:8" ht="16.149999999999999" customHeight="1" thickBot="1" x14ac:dyDescent="0.35"/>
    <row r="2" spans="2:8" ht="28.9" customHeight="1" thickBot="1" x14ac:dyDescent="0.35">
      <c r="B2" s="5" t="s">
        <v>2</v>
      </c>
      <c r="C2" s="6" t="s">
        <v>3</v>
      </c>
      <c r="D2" s="6" t="s">
        <v>4</v>
      </c>
      <c r="E2" s="7" t="s">
        <v>30</v>
      </c>
      <c r="F2" s="7" t="s">
        <v>5</v>
      </c>
      <c r="G2" s="7" t="s">
        <v>6</v>
      </c>
      <c r="H2" s="7" t="s">
        <v>7</v>
      </c>
    </row>
    <row r="3" spans="2:8" ht="16.149999999999999" customHeight="1" x14ac:dyDescent="0.3">
      <c r="B3" s="14" t="s">
        <v>25</v>
      </c>
      <c r="C3" s="15" t="s">
        <v>16</v>
      </c>
      <c r="D3" s="15" t="s">
        <v>11</v>
      </c>
      <c r="E3" s="29" t="s">
        <v>34</v>
      </c>
      <c r="F3" s="29">
        <v>5</v>
      </c>
      <c r="G3" s="36">
        <v>1900000</v>
      </c>
      <c r="H3" s="23">
        <v>45554</v>
      </c>
    </row>
    <row r="4" spans="2:8" ht="16.149999999999999" customHeight="1" x14ac:dyDescent="0.3">
      <c r="B4" s="16" t="s">
        <v>22</v>
      </c>
      <c r="C4" s="17" t="s">
        <v>10</v>
      </c>
      <c r="D4" s="17" t="s">
        <v>11</v>
      </c>
      <c r="E4" s="30" t="s">
        <v>31</v>
      </c>
      <c r="F4" s="30">
        <v>4</v>
      </c>
      <c r="G4" s="37">
        <v>1400000</v>
      </c>
      <c r="H4" s="24">
        <v>45604</v>
      </c>
    </row>
    <row r="5" spans="2:8" ht="16.149999999999999" customHeight="1" x14ac:dyDescent="0.3">
      <c r="B5" s="16" t="s">
        <v>26</v>
      </c>
      <c r="C5" s="17" t="s">
        <v>17</v>
      </c>
      <c r="D5" s="17" t="s">
        <v>11</v>
      </c>
      <c r="E5" s="30" t="s">
        <v>35</v>
      </c>
      <c r="F5" s="30">
        <v>7</v>
      </c>
      <c r="G5" s="37">
        <v>2500000</v>
      </c>
      <c r="H5" s="24">
        <v>45550</v>
      </c>
    </row>
    <row r="6" spans="2:8" ht="16.149999999999999" customHeight="1" x14ac:dyDescent="0.3">
      <c r="B6" s="16" t="s">
        <v>29</v>
      </c>
      <c r="C6" s="17" t="s">
        <v>20</v>
      </c>
      <c r="D6" s="17" t="s">
        <v>15</v>
      </c>
      <c r="E6" s="30" t="s">
        <v>38</v>
      </c>
      <c r="F6" s="30">
        <v>6</v>
      </c>
      <c r="G6" s="37">
        <v>1600000</v>
      </c>
      <c r="H6" s="24">
        <v>45577</v>
      </c>
    </row>
    <row r="7" spans="2:8" ht="16.149999999999999" customHeight="1" x14ac:dyDescent="0.3">
      <c r="B7" s="16" t="s">
        <v>23</v>
      </c>
      <c r="C7" s="17" t="s">
        <v>12</v>
      </c>
      <c r="D7" s="17" t="s">
        <v>13</v>
      </c>
      <c r="E7" s="30" t="s">
        <v>32</v>
      </c>
      <c r="F7" s="30">
        <v>6</v>
      </c>
      <c r="G7" s="37">
        <v>2000000</v>
      </c>
      <c r="H7" s="24">
        <v>45546</v>
      </c>
    </row>
    <row r="8" spans="2:8" ht="16.149999999999999" customHeight="1" x14ac:dyDescent="0.3">
      <c r="B8" s="16" t="s">
        <v>27</v>
      </c>
      <c r="C8" s="17" t="s">
        <v>18</v>
      </c>
      <c r="D8" s="17" t="s">
        <v>13</v>
      </c>
      <c r="E8" s="30" t="s">
        <v>36</v>
      </c>
      <c r="F8" s="30">
        <v>3</v>
      </c>
      <c r="G8" s="37">
        <v>900000</v>
      </c>
      <c r="H8" s="24">
        <v>45579</v>
      </c>
    </row>
    <row r="9" spans="2:8" ht="16.149999999999999" customHeight="1" x14ac:dyDescent="0.3">
      <c r="B9" s="16" t="s">
        <v>28</v>
      </c>
      <c r="C9" s="17" t="s">
        <v>19</v>
      </c>
      <c r="D9" s="17" t="s">
        <v>13</v>
      </c>
      <c r="E9" s="30" t="s">
        <v>37</v>
      </c>
      <c r="F9" s="30">
        <v>4</v>
      </c>
      <c r="G9" s="37">
        <v>1200000</v>
      </c>
      <c r="H9" s="24">
        <v>45606</v>
      </c>
    </row>
    <row r="10" spans="2:8" ht="16.149999999999999" customHeight="1" thickBot="1" x14ac:dyDescent="0.35">
      <c r="B10" s="18" t="s">
        <v>24</v>
      </c>
      <c r="C10" s="3" t="s">
        <v>14</v>
      </c>
      <c r="D10" s="3" t="s">
        <v>15</v>
      </c>
      <c r="E10" s="31" t="s">
        <v>33</v>
      </c>
      <c r="F10" s="31">
        <v>5</v>
      </c>
      <c r="G10" s="38">
        <v>1700000</v>
      </c>
      <c r="H10" s="25">
        <v>45578</v>
      </c>
    </row>
    <row r="13" spans="2:8" ht="16.149999999999999" customHeight="1" thickBot="1" x14ac:dyDescent="0.35"/>
    <row r="14" spans="2:8" ht="28.15" customHeight="1" x14ac:dyDescent="0.3">
      <c r="B14" s="6" t="s">
        <v>42</v>
      </c>
      <c r="C14" s="7" t="s">
        <v>5</v>
      </c>
    </row>
    <row r="15" spans="2:8" ht="16.149999999999999" customHeight="1" x14ac:dyDescent="0.3">
      <c r="B15" s="1" t="s">
        <v>43</v>
      </c>
    </row>
    <row r="16" spans="2:8" ht="16.149999999999999" customHeight="1" x14ac:dyDescent="0.3">
      <c r="C16" s="1" t="s">
        <v>44</v>
      </c>
    </row>
    <row r="18" spans="2:5" ht="16.149999999999999" customHeight="1" x14ac:dyDescent="0.3">
      <c r="B18" s="45" t="s">
        <v>2</v>
      </c>
      <c r="C18" s="46" t="s">
        <v>3</v>
      </c>
      <c r="D18" s="47" t="s">
        <v>6</v>
      </c>
      <c r="E18" s="48" t="s">
        <v>7</v>
      </c>
    </row>
    <row r="19" spans="2:5" ht="16.149999999999999" customHeight="1" x14ac:dyDescent="0.3">
      <c r="B19" s="43" t="s">
        <v>26</v>
      </c>
      <c r="C19" s="17" t="s">
        <v>17</v>
      </c>
      <c r="D19" s="42">
        <v>2500000</v>
      </c>
      <c r="E19" s="44">
        <v>45550</v>
      </c>
    </row>
    <row r="20" spans="2:5" ht="16.149999999999999" customHeight="1" x14ac:dyDescent="0.3">
      <c r="B20" s="43" t="s">
        <v>29</v>
      </c>
      <c r="C20" s="17" t="s">
        <v>20</v>
      </c>
      <c r="D20" s="42">
        <v>1600000</v>
      </c>
      <c r="E20" s="44">
        <v>45577</v>
      </c>
    </row>
    <row r="21" spans="2:5" ht="16.149999999999999" customHeight="1" x14ac:dyDescent="0.3">
      <c r="B21" s="43" t="s">
        <v>23</v>
      </c>
      <c r="C21" s="17" t="s">
        <v>12</v>
      </c>
      <c r="D21" s="42">
        <v>2000000</v>
      </c>
      <c r="E21" s="44">
        <v>45546</v>
      </c>
    </row>
    <row r="22" spans="2:5" ht="16.149999999999999" customHeight="1" x14ac:dyDescent="0.3">
      <c r="B22" s="49" t="s">
        <v>24</v>
      </c>
      <c r="C22" s="50" t="s">
        <v>14</v>
      </c>
      <c r="D22" s="51">
        <v>1700000</v>
      </c>
      <c r="E22" s="52">
        <v>45578</v>
      </c>
    </row>
  </sheetData>
  <phoneticPr fontId="2" type="noConversion"/>
  <conditionalFormatting sqref="B3:H10">
    <cfRule type="expression" dxfId="0" priority="1">
      <formula>$G3&gt;=2000000</formula>
    </cfRule>
  </conditionalFormatting>
  <pageMargins left="0.7" right="0.7" top="0.75" bottom="0.75" header="0.3" footer="0.3"/>
  <pageSetup paperSize="9" orientation="portrait" horizontalDpi="0" verticalDpi="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J19"/>
  <sheetViews>
    <sheetView workbookViewId="0">
      <selection activeCell="J12" sqref="J12"/>
    </sheetView>
  </sheetViews>
  <sheetFormatPr defaultColWidth="8.75" defaultRowHeight="16.149999999999999" customHeight="1" x14ac:dyDescent="0.3"/>
  <cols>
    <col min="1" max="1" width="1.625" style="1" customWidth="1"/>
    <col min="2" max="2" width="16.625" style="1" bestFit="1" customWidth="1"/>
    <col min="3" max="3" width="12.25" style="1" bestFit="1" customWidth="1"/>
    <col min="4" max="4" width="17.5" style="1" bestFit="1" customWidth="1"/>
    <col min="5" max="5" width="12.25" style="1" bestFit="1" customWidth="1"/>
    <col min="6" max="6" width="17.5" style="1" bestFit="1" customWidth="1"/>
    <col min="7" max="7" width="12.25" style="1" bestFit="1" customWidth="1"/>
    <col min="8" max="8" width="17.5" style="1" bestFit="1" customWidth="1"/>
    <col min="9" max="9" width="16.875" style="1" bestFit="1" customWidth="1"/>
    <col min="10" max="10" width="18.75" style="1" bestFit="1" customWidth="1"/>
    <col min="11" max="16384" width="8.75" style="1"/>
  </cols>
  <sheetData>
    <row r="2" spans="2:10" ht="16.149999999999999" customHeight="1" x14ac:dyDescent="0.3">
      <c r="B2" s="28"/>
      <c r="C2" s="20" t="s">
        <v>4</v>
      </c>
      <c r="D2" s="28"/>
      <c r="E2" s="28"/>
      <c r="F2" s="28"/>
      <c r="G2" s="28"/>
      <c r="H2" s="28"/>
      <c r="I2"/>
      <c r="J2"/>
    </row>
    <row r="3" spans="2:10" ht="16.149999999999999" customHeight="1" x14ac:dyDescent="0.3">
      <c r="B3" s="28"/>
      <c r="C3" s="62" t="s">
        <v>15</v>
      </c>
      <c r="D3" s="63"/>
      <c r="E3" s="62" t="s">
        <v>13</v>
      </c>
      <c r="F3" s="63"/>
      <c r="G3" s="62" t="s">
        <v>11</v>
      </c>
      <c r="H3" s="63"/>
      <c r="I3"/>
      <c r="J3"/>
    </row>
    <row r="4" spans="2:10" ht="28.15" customHeight="1" x14ac:dyDescent="0.3">
      <c r="B4" s="20" t="s">
        <v>6</v>
      </c>
      <c r="C4" s="27" t="s">
        <v>45</v>
      </c>
      <c r="D4" s="27" t="s">
        <v>49</v>
      </c>
      <c r="E4" s="27" t="s">
        <v>45</v>
      </c>
      <c r="F4" s="27" t="s">
        <v>49</v>
      </c>
      <c r="G4" s="27" t="s">
        <v>45</v>
      </c>
      <c r="H4" s="27" t="s">
        <v>49</v>
      </c>
      <c r="I4"/>
      <c r="J4"/>
    </row>
    <row r="5" spans="2:10" ht="16.149999999999999" customHeight="1" x14ac:dyDescent="0.3">
      <c r="B5" s="19" t="s">
        <v>46</v>
      </c>
      <c r="C5" s="26" t="s">
        <v>1</v>
      </c>
      <c r="D5" s="26" t="s">
        <v>1</v>
      </c>
      <c r="E5" s="26">
        <v>1</v>
      </c>
      <c r="F5" s="26">
        <v>3</v>
      </c>
      <c r="G5" s="26" t="s">
        <v>1</v>
      </c>
      <c r="H5" s="26" t="s">
        <v>1</v>
      </c>
      <c r="I5"/>
      <c r="J5"/>
    </row>
    <row r="6" spans="2:10" ht="16.149999999999999" customHeight="1" x14ac:dyDescent="0.3">
      <c r="B6" s="19" t="s">
        <v>47</v>
      </c>
      <c r="C6" s="26">
        <v>2</v>
      </c>
      <c r="D6" s="26">
        <v>5.5</v>
      </c>
      <c r="E6" s="26">
        <v>2</v>
      </c>
      <c r="F6" s="26">
        <v>5</v>
      </c>
      <c r="G6" s="26">
        <v>2</v>
      </c>
      <c r="H6" s="26">
        <v>4.5</v>
      </c>
      <c r="I6"/>
      <c r="J6"/>
    </row>
    <row r="7" spans="2:10" ht="16.149999999999999" customHeight="1" x14ac:dyDescent="0.3">
      <c r="B7" s="19" t="s">
        <v>48</v>
      </c>
      <c r="C7" s="26" t="s">
        <v>1</v>
      </c>
      <c r="D7" s="26" t="s">
        <v>1</v>
      </c>
      <c r="E7" s="26" t="s">
        <v>1</v>
      </c>
      <c r="F7" s="26" t="s">
        <v>1</v>
      </c>
      <c r="G7" s="26">
        <v>1</v>
      </c>
      <c r="H7" s="26">
        <v>7</v>
      </c>
      <c r="I7"/>
      <c r="J7"/>
    </row>
    <row r="8" spans="2:10" ht="16.149999999999999" customHeight="1" x14ac:dyDescent="0.3">
      <c r="B8" s="19" t="s">
        <v>0</v>
      </c>
      <c r="C8" s="26">
        <v>2</v>
      </c>
      <c r="D8" s="26">
        <v>5.5</v>
      </c>
      <c r="E8" s="26">
        <v>3</v>
      </c>
      <c r="F8" s="26">
        <v>4.333333333333333</v>
      </c>
      <c r="G8" s="26">
        <v>3</v>
      </c>
      <c r="H8" s="26">
        <v>5.333333333333333</v>
      </c>
      <c r="I8"/>
      <c r="J8"/>
    </row>
    <row r="9" spans="2:10" ht="16.149999999999999" customHeight="1" x14ac:dyDescent="0.3">
      <c r="B9"/>
      <c r="C9"/>
      <c r="D9"/>
      <c r="E9"/>
      <c r="F9"/>
      <c r="G9"/>
      <c r="H9"/>
      <c r="I9"/>
      <c r="J9"/>
    </row>
    <row r="10" spans="2:10" ht="16.149999999999999" customHeight="1" x14ac:dyDescent="0.3">
      <c r="B10"/>
      <c r="C10"/>
      <c r="D10"/>
      <c r="E10"/>
      <c r="F10"/>
      <c r="G10"/>
      <c r="H10"/>
      <c r="I10"/>
      <c r="J10"/>
    </row>
    <row r="11" spans="2:10" ht="16.149999999999999" customHeight="1" x14ac:dyDescent="0.3">
      <c r="B11"/>
      <c r="C11"/>
      <c r="D11"/>
      <c r="E11"/>
      <c r="F11"/>
      <c r="G11"/>
      <c r="H11"/>
      <c r="I11"/>
      <c r="J11"/>
    </row>
    <row r="12" spans="2:10" ht="16.149999999999999" customHeight="1" x14ac:dyDescent="0.3">
      <c r="B12"/>
      <c r="C12"/>
      <c r="D12"/>
      <c r="E12"/>
      <c r="F12"/>
      <c r="G12"/>
      <c r="H12"/>
      <c r="I12"/>
      <c r="J12"/>
    </row>
    <row r="13" spans="2:10" ht="16.149999999999999" customHeight="1" x14ac:dyDescent="0.3">
      <c r="B13"/>
      <c r="C13"/>
      <c r="D13"/>
      <c r="E13"/>
      <c r="F13"/>
      <c r="G13"/>
      <c r="H13"/>
      <c r="I13"/>
      <c r="J13"/>
    </row>
    <row r="14" spans="2:10" ht="16.149999999999999" customHeight="1" x14ac:dyDescent="0.3">
      <c r="B14"/>
      <c r="C14"/>
      <c r="D14"/>
    </row>
    <row r="15" spans="2:10" ht="16.149999999999999" customHeight="1" x14ac:dyDescent="0.3">
      <c r="B15"/>
      <c r="C15"/>
      <c r="D15"/>
    </row>
    <row r="16" spans="2:10" ht="16.149999999999999" customHeight="1" x14ac:dyDescent="0.3">
      <c r="B16"/>
      <c r="C16"/>
      <c r="D16"/>
    </row>
    <row r="17" spans="2:4" ht="16.149999999999999" customHeight="1" x14ac:dyDescent="0.3">
      <c r="B17"/>
      <c r="C17"/>
      <c r="D17"/>
    </row>
    <row r="18" spans="2:4" ht="16.149999999999999" customHeight="1" x14ac:dyDescent="0.3">
      <c r="B18"/>
      <c r="C18"/>
      <c r="D18"/>
    </row>
    <row r="19" spans="2:4" ht="16.149999999999999" customHeight="1" x14ac:dyDescent="0.3">
      <c r="B19"/>
      <c r="C19"/>
      <c r="D19"/>
    </row>
  </sheetData>
  <mergeCells count="3">
    <mergeCell ref="C3:D3"/>
    <mergeCell ref="E3:F3"/>
    <mergeCell ref="G3:H3"/>
  </mergeCells>
  <phoneticPr fontId="2" type="noConversion"/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워크시트</vt:lpstr>
      </vt:variant>
      <vt:variant>
        <vt:i4>3</vt:i4>
      </vt:variant>
      <vt:variant>
        <vt:lpstr>차트</vt:lpstr>
      </vt:variant>
      <vt:variant>
        <vt:i4>1</vt:i4>
      </vt:variant>
      <vt:variant>
        <vt:lpstr>이름 지정된 범위</vt:lpstr>
      </vt:variant>
      <vt:variant>
        <vt:i4>3</vt:i4>
      </vt:variant>
    </vt:vector>
  </HeadingPairs>
  <TitlesOfParts>
    <vt:vector size="7" baseType="lpstr">
      <vt:lpstr>제1작업</vt:lpstr>
      <vt:lpstr>제2작업</vt:lpstr>
      <vt:lpstr>제3작업</vt:lpstr>
      <vt:lpstr>제4작업</vt:lpstr>
      <vt:lpstr>제2작업!Criteria</vt:lpstr>
      <vt:lpstr>제2작업!Extract</vt:lpstr>
      <vt:lpstr>작업일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사용자</dc:creator>
  <cp:lastModifiedBy>GHYOO YOO</cp:lastModifiedBy>
  <dcterms:created xsi:type="dcterms:W3CDTF">2019-10-10T06:12:49Z</dcterms:created>
  <dcterms:modified xsi:type="dcterms:W3CDTF">2024-08-12T01:14:14Z</dcterms:modified>
</cp:coreProperties>
</file>